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йИГИЛИШ-2022-ЯКУНИ БНГАТ\"/>
    </mc:Choice>
  </mc:AlternateContent>
  <xr:revisionPtr revIDLastSave="0" documentId="13_ncr:1_{9F99256C-8BCE-4EA7-A561-4D3E87E86130}" xr6:coauthVersionLast="45" xr6:coauthVersionMax="45" xr10:uidLastSave="{00000000-0000-0000-0000-000000000000}"/>
  <bookViews>
    <workbookView xWindow="-120" yWindow="-120" windowWidth="29040" windowHeight="15720" activeTab="2" xr2:uid="{00000000-000D-0000-FFFF-FFFF00000000}"/>
  </bookViews>
  <sheets>
    <sheet name="list01" sheetId="4" r:id="rId1"/>
    <sheet name="list02" sheetId="1" r:id="rId2"/>
    <sheet name="list03" sheetId="2" r:id="rId3"/>
    <sheet name="Лист1" sheetId="5" r:id="rId4"/>
  </sheets>
  <calcPr calcId="181029" refMode="R1C1"/>
  <webPublishObjects count="10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0333" divId="финансовийUZ_10333" destinationFile="D:\Хисобот формалари(2012)\20001\db\финансовийUZzzzzzzzzz.htm"/>
    <webPublishObject id="23410" divId="20008uz_23410" destinationFile="C:\1\20008\db\20008uzzzzzzzz.htm"/>
    <webPublishObject id="8609" divId="20008uz_8609" destinationFile="C:\1\20008\db\20008uzzzzzzzzzzzzzz.htm"/>
    <webPublishObject id="23225" divId="20008uz_23225" destinationFile="C:\1\20008\db\20008uzzzzzzzzzzzz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" l="1"/>
  <c r="D26" i="2"/>
  <c r="G22" i="1" l="1"/>
  <c r="F16" i="1"/>
  <c r="F21" i="1"/>
  <c r="G9" i="1"/>
  <c r="F8" i="1"/>
  <c r="F15" i="1" s="1"/>
  <c r="F27" i="1" s="1"/>
  <c r="F29" i="1" s="1"/>
  <c r="G30" i="1" l="1"/>
  <c r="F32" i="1" s="1"/>
  <c r="I29" i="5"/>
  <c r="F16" i="5"/>
  <c r="F8" i="5"/>
  <c r="F15" i="5" s="1"/>
  <c r="F27" i="5" s="1"/>
  <c r="F29" i="5" s="1"/>
  <c r="G9" i="5"/>
  <c r="G30" i="5" l="1"/>
  <c r="F32" i="5"/>
  <c r="J29" i="5"/>
</calcChain>
</file>

<file path=xl/sharedStrings.xml><?xml version="1.0" encoding="utf-8"?>
<sst xmlns="http://schemas.openxmlformats.org/spreadsheetml/2006/main" count="325" uniqueCount="148">
  <si>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</si>
  <si>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</si>
  <si>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</si>
  <si>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</si>
  <si>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</si>
  <si>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</si>
  <si>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</si>
  <si>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</si>
  <si>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</si>
  <si>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</si>
  <si>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</si>
  <si>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</si>
  <si>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</si>
  <si>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</si>
  <si>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</si>
  <si>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</si>
  <si>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</si>
  <si>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</si>
  <si>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</si>
  <si>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</si>
  <si>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</si>
  <si>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</si>
  <si>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</si>
  <si>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</si>
  <si>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</si>
  <si>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</si>
  <si>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</si>
  <si>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</si>
  <si>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</si>
  <si>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</si>
  <si>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</si>
  <si>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</si>
  <si>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</si>
  <si>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</si>
  <si>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</si>
  <si>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</si>
  <si>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</si>
  <si>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</si>
  <si>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</si>
  <si>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</si>
  <si>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</si>
  <si>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</si>
  <si>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</si>
  <si>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</si>
  <si>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</si>
  <si>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</si>
  <si>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</si>
  <si>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</si>
  <si>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</si>
  <si>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</si>
  <si>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</si>
  <si>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</si>
  <si>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</si>
  <si>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</si>
  <si>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</si>
  <si>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</si>
  <si>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</si>
  <si>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</si>
  <si>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</si>
  <si>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</si>
  <si>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</si>
  <si>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</si>
  <si>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</si>
  <si>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</si>
  <si>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</si>
  <si>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</si>
  <si>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</si>
  <si>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</si>
  <si>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</si>
  <si>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</si>
  <si>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</si>
  <si>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</si>
  <si>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</si>
  <si>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</si>
  <si>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</si>
  <si>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</si>
  <si>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</si>
  <si>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</si>
  <si>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</si>
  <si>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</si>
  <si>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</si>
  <si>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</si>
  <si>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</si>
  <si>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</si>
  <si>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</si>
  <si>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</si>
  <si>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</si>
  <si>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</si>
  <si>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</si>
  <si>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</si>
  <si>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</si>
  <si>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</si>
  <si>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</si>
  <si>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</si>
  <si>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</si>
  <si>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</si>
  <si>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</si>
  <si>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</si>
  <si>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</si>
  <si>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</si>
  <si>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</si>
  <si>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</si>
  <si>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</si>
  <si>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</si>
  <si>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</si>
  <si>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</si>
  <si>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</si>
  <si>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</si>
  <si>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</si>
  <si>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</si>
  <si>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</si>
  <si>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</si>
  <si>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</si>
  <si>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</si>
  <si>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</si>
  <si>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</si>
  <si>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</si>
  <si>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</si>
  <si>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</si>
  <si>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</si>
  <si>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</si>
  <si>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</si>
  <si>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</si>
  <si>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</si>
  <si>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</si>
  <si>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lc=R33C8</t>
  </si>
  <si>
    <t>lc=R27C6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</si>
  <si>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</si>
  <si>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</si>
  <si>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lc=R27C10</t>
  </si>
  <si>
    <t>450</t>
  </si>
  <si>
    <t>460</t>
  </si>
  <si>
    <t>470</t>
  </si>
  <si>
    <t/>
  </si>
  <si>
    <r>
      <t xml:space="preserve">Ўлчов бирлиги, </t>
    </r>
    <r>
      <rPr>
        <b/>
        <u/>
        <sz val="13"/>
        <color indexed="10"/>
        <rFont val="Arial"/>
        <family val="2"/>
        <charset val="204"/>
      </rPr>
      <t>минг сўм</t>
    </r>
  </si>
  <si>
    <t>Республика йўл жамғармасига мажбурий ажратмалар</t>
  </si>
  <si>
    <t>Бюджетдан ташқари Пенсия жамғармасига мажбурий ажратмалар</t>
  </si>
  <si>
    <t>Бюджетдан ташқари Умумтаълим мактаблари, касб-ҳунар коллежлари, академик лицейлар ва тиббиёт муассасаларини реконструкция қилиш, мукаммал таъмирлаш ва жиҳозлаш жамғармасига мажбурий ажратмалар</t>
  </si>
  <si>
    <t xml:space="preserve">Ягона ижтимоий тўлов ва фуқароларнинг бюджетдан ташқари Пенсия жамғармасига
суғурта бадаллари </t>
  </si>
  <si>
    <t>Ўлчов бирлиги, минг сўм</t>
  </si>
  <si>
    <t>"BUXORONEFTGAZAVTONAKL" AKSIYADORLIK JAMIYATI</t>
  </si>
  <si>
    <t>Транспорт</t>
  </si>
  <si>
    <t>Государственная</t>
  </si>
  <si>
    <t>Компания "Узбекнефтегаз"</t>
  </si>
  <si>
    <t>БУХОРО ВИЛОЯТИ КОГОН шаҳри</t>
  </si>
  <si>
    <t>AMIROBOD QO`RG`ONI 4</t>
  </si>
  <si>
    <t>15.02.2023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</si>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</sst>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9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3"/>
      <color indexed="10"/>
      <name val="Arial"/>
      <family val="2"/>
      <charset val="204"/>
    </font>
    <font>
      <b/>
      <u/>
      <sz val="13"/>
      <color indexed="1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164" fontId="2" fillId="3" borderId="4" xfId="0" applyNumberFormat="1" applyFont="1" applyFill="1" applyBorder="1" applyAlignment="1" applyProtection="1">
      <alignment horizontal="right" vertical="center"/>
    </xf>
    <xf numFmtId="164" fontId="2" fillId="3" borderId="2" xfId="0" applyNumberFormat="1" applyFont="1" applyFill="1" applyBorder="1" applyAlignment="1" applyProtection="1">
      <alignment horizontal="right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49" fontId="5" fillId="4" borderId="2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right" vertical="center" wrapText="1"/>
    </xf>
    <xf numFmtId="49" fontId="5" fillId="3" borderId="2" xfId="1" applyNumberFormat="1" applyFont="1" applyFill="1" applyBorder="1" applyAlignment="1">
      <alignment horizontal="right" vertical="center" wrapText="1"/>
    </xf>
    <xf numFmtId="0" fontId="5" fillId="3" borderId="2" xfId="1" applyFont="1" applyFill="1" applyBorder="1" applyAlignment="1">
      <alignment horizontal="right" vertical="center" wrapText="1"/>
    </xf>
    <xf numFmtId="14" fontId="5" fillId="3" borderId="2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/>
    <xf numFmtId="0" fontId="5" fillId="0" borderId="0" xfId="1" applyFont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7" xfId="1" applyFont="1" applyBorder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0" borderId="7" xfId="1" applyFont="1" applyBorder="1" applyAlignment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center"/>
    </xf>
    <xf numFmtId="164" fontId="17" fillId="3" borderId="12" xfId="0" applyNumberFormat="1" applyFont="1" applyFill="1" applyBorder="1" applyAlignment="1">
      <alignment horizontal="right" vertical="center"/>
    </xf>
    <xf numFmtId="164" fontId="17" fillId="3" borderId="13" xfId="0" applyNumberFormat="1" applyFont="1" applyFill="1" applyBorder="1" applyAlignment="1">
      <alignment horizontal="right" vertical="center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64" fontId="18" fillId="2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workbookViewId="0">
      <selection activeCell="H16" sqref="H16"/>
    </sheetView>
  </sheetViews>
  <sheetFormatPr defaultRowHeight="12.75" x14ac:dyDescent="0.2"/>
  <cols>
    <col min="1" max="1" width="2.42578125" style="26" customWidth="1"/>
    <col min="2" max="2" width="27.42578125" style="26" bestFit="1" customWidth="1"/>
    <col min="3" max="3" width="6.5703125" style="26" customWidth="1"/>
    <col min="4" max="4" width="4.5703125" style="26" customWidth="1"/>
    <col min="5" max="5" width="6" style="26" customWidth="1"/>
    <col min="6" max="6" width="10.5703125" style="26" customWidth="1"/>
    <col min="7" max="7" width="41.7109375" style="26" customWidth="1"/>
    <col min="8" max="8" width="23.42578125" style="26" customWidth="1"/>
    <col min="9" max="9" width="20.7109375" style="26" customWidth="1"/>
    <col min="10" max="10" width="1.7109375" style="26" customWidth="1"/>
    <col min="11" max="16384" width="9.140625" style="26"/>
  </cols>
  <sheetData>
    <row r="1" spans="1:9" ht="3.95" customHeight="1" x14ac:dyDescent="0.2">
      <c r="A1" s="24" t="s">
        <v>129</v>
      </c>
      <c r="B1" s="25"/>
      <c r="C1" s="25"/>
      <c r="D1" s="25"/>
      <c r="E1" s="25"/>
      <c r="F1" s="25"/>
      <c r="G1" s="25"/>
      <c r="H1" s="34"/>
      <c r="I1" s="34"/>
    </row>
    <row r="2" spans="1:9" ht="33" customHeight="1" x14ac:dyDescent="0.2">
      <c r="A2" s="25"/>
      <c r="B2" s="36" t="s">
        <v>127</v>
      </c>
      <c r="C2" s="36"/>
      <c r="D2" s="36"/>
      <c r="E2" s="36"/>
      <c r="F2" s="36"/>
      <c r="G2" s="36"/>
      <c r="H2" s="36"/>
      <c r="I2" s="36"/>
    </row>
    <row r="3" spans="1:9" ht="15.95" customHeight="1" x14ac:dyDescent="0.2">
      <c r="A3" s="25"/>
      <c r="B3" s="39" t="s">
        <v>128</v>
      </c>
      <c r="C3" s="39"/>
      <c r="D3" s="39"/>
      <c r="E3" s="39"/>
      <c r="F3" s="39"/>
      <c r="G3" s="39"/>
      <c r="H3" s="39"/>
      <c r="I3" s="39"/>
    </row>
    <row r="4" spans="1:9" ht="3.95" customHeight="1" x14ac:dyDescent="0.2">
      <c r="A4" s="25"/>
      <c r="B4" s="40"/>
      <c r="C4" s="40"/>
      <c r="D4" s="40"/>
      <c r="E4" s="40"/>
      <c r="F4" s="40"/>
      <c r="G4" s="40"/>
      <c r="H4" s="40"/>
      <c r="I4" s="40"/>
    </row>
    <row r="5" spans="1:9" x14ac:dyDescent="0.2">
      <c r="A5" s="25"/>
      <c r="B5" s="15"/>
      <c r="C5" s="16">
        <v>2022</v>
      </c>
      <c r="D5" s="17" t="s">
        <v>91</v>
      </c>
      <c r="E5" s="16">
        <v>4</v>
      </c>
      <c r="F5" s="34" t="s">
        <v>48</v>
      </c>
      <c r="G5" s="34"/>
      <c r="H5" s="43"/>
      <c r="I5" s="18" t="s">
        <v>90</v>
      </c>
    </row>
    <row r="6" spans="1:9" ht="15.95" customHeight="1" x14ac:dyDescent="0.2">
      <c r="A6" s="25"/>
      <c r="B6" s="41" t="s">
        <v>51</v>
      </c>
      <c r="C6" s="41"/>
      <c r="D6" s="41"/>
      <c r="E6" s="41"/>
      <c r="F6" s="41"/>
      <c r="G6" s="41"/>
      <c r="H6" s="42"/>
      <c r="I6" s="19"/>
    </row>
    <row r="7" spans="1:9" ht="3.95" customHeight="1" x14ac:dyDescent="0.2">
      <c r="A7" s="25"/>
      <c r="B7" s="14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7" t="s">
        <v>0</v>
      </c>
      <c r="H7" s="14" t="s">
        <v>0</v>
      </c>
      <c r="I7" s="20" t="s">
        <v>0</v>
      </c>
    </row>
    <row r="8" spans="1:9" ht="15.95" customHeight="1" x14ac:dyDescent="0.2">
      <c r="A8" s="25"/>
      <c r="B8" s="15" t="s">
        <v>92</v>
      </c>
      <c r="C8" s="35" t="s">
        <v>140</v>
      </c>
      <c r="D8" s="35"/>
      <c r="E8" s="35"/>
      <c r="F8" s="35"/>
      <c r="G8" s="35"/>
      <c r="H8" s="20" t="s">
        <v>52</v>
      </c>
      <c r="I8" s="21">
        <v>154111</v>
      </c>
    </row>
    <row r="9" spans="1:9" ht="3.95" customHeight="1" x14ac:dyDescent="0.2">
      <c r="A9" s="25"/>
      <c r="B9" s="15"/>
      <c r="C9" s="15"/>
      <c r="D9" s="15"/>
      <c r="E9" s="15"/>
      <c r="F9" s="15"/>
      <c r="G9" s="15" t="s">
        <v>0</v>
      </c>
      <c r="H9" s="14"/>
      <c r="I9" s="20" t="s">
        <v>0</v>
      </c>
    </row>
    <row r="10" spans="1:9" ht="15.95" customHeight="1" x14ac:dyDescent="0.2">
      <c r="A10" s="25"/>
      <c r="B10" s="15" t="s">
        <v>93</v>
      </c>
      <c r="C10" s="35" t="s">
        <v>141</v>
      </c>
      <c r="D10" s="35"/>
      <c r="E10" s="35"/>
      <c r="F10" s="35"/>
      <c r="G10" s="35"/>
      <c r="H10" s="14" t="s">
        <v>53</v>
      </c>
      <c r="I10" s="22">
        <v>51121</v>
      </c>
    </row>
    <row r="11" spans="1:9" ht="3.95" customHeight="1" x14ac:dyDescent="0.2">
      <c r="A11" s="25"/>
      <c r="B11" s="15"/>
      <c r="C11" s="15"/>
      <c r="D11" s="15"/>
      <c r="E11" s="15"/>
      <c r="F11" s="15"/>
      <c r="G11" s="15" t="s">
        <v>0</v>
      </c>
      <c r="H11" s="14"/>
      <c r="I11" s="20" t="s">
        <v>0</v>
      </c>
    </row>
    <row r="12" spans="1:9" ht="15.95" customHeight="1" x14ac:dyDescent="0.2">
      <c r="A12" s="25"/>
      <c r="B12" s="15" t="s">
        <v>94</v>
      </c>
      <c r="C12" s="35"/>
      <c r="D12" s="35"/>
      <c r="E12" s="35"/>
      <c r="F12" s="35"/>
      <c r="G12" s="35"/>
      <c r="H12" s="20" t="s">
        <v>54</v>
      </c>
      <c r="I12" s="22"/>
    </row>
    <row r="13" spans="1:9" ht="3.95" customHeight="1" x14ac:dyDescent="0.2">
      <c r="A13" s="25"/>
      <c r="B13" s="15"/>
      <c r="C13" s="15"/>
      <c r="D13" s="15"/>
      <c r="E13" s="15"/>
      <c r="F13" s="15"/>
      <c r="G13" s="15" t="s">
        <v>0</v>
      </c>
      <c r="H13" s="14"/>
      <c r="I13" s="20" t="s">
        <v>0</v>
      </c>
    </row>
    <row r="14" spans="1:9" ht="15.95" customHeight="1" x14ac:dyDescent="0.2">
      <c r="A14" s="25"/>
      <c r="B14" s="15" t="s">
        <v>49</v>
      </c>
      <c r="C14" s="35" t="s">
        <v>142</v>
      </c>
      <c r="D14" s="35"/>
      <c r="E14" s="35"/>
      <c r="F14" s="35"/>
      <c r="G14" s="35"/>
      <c r="H14" s="20" t="s">
        <v>55</v>
      </c>
      <c r="I14" s="22">
        <v>144</v>
      </c>
    </row>
    <row r="15" spans="1:9" ht="3.95" customHeight="1" x14ac:dyDescent="0.2">
      <c r="A15" s="25"/>
      <c r="B15" s="15"/>
      <c r="C15" s="15"/>
      <c r="D15" s="15"/>
      <c r="E15" s="15"/>
      <c r="F15" s="15"/>
      <c r="G15" s="15" t="s">
        <v>0</v>
      </c>
      <c r="H15" s="14"/>
      <c r="I15" s="20" t="s">
        <v>0</v>
      </c>
    </row>
    <row r="16" spans="1:9" ht="15.95" customHeight="1" x14ac:dyDescent="0.2">
      <c r="A16" s="27"/>
      <c r="B16" s="15" t="s">
        <v>95</v>
      </c>
      <c r="C16" s="35" t="s">
        <v>143</v>
      </c>
      <c r="D16" s="35"/>
      <c r="E16" s="35"/>
      <c r="F16" s="35"/>
      <c r="G16" s="35"/>
      <c r="H16" s="20" t="s">
        <v>56</v>
      </c>
      <c r="I16" s="22">
        <v>79994</v>
      </c>
    </row>
    <row r="17" spans="1:9" ht="3.95" customHeight="1" x14ac:dyDescent="0.2">
      <c r="A17" s="27"/>
      <c r="B17" s="15"/>
      <c r="C17" s="15"/>
      <c r="D17" s="15"/>
      <c r="E17" s="15"/>
      <c r="F17" s="15"/>
      <c r="G17" s="15" t="s">
        <v>0</v>
      </c>
      <c r="H17" s="14"/>
      <c r="I17" s="20" t="s">
        <v>0</v>
      </c>
    </row>
    <row r="18" spans="1:9" ht="15.95" customHeight="1" x14ac:dyDescent="0.2">
      <c r="A18" s="27"/>
      <c r="B18" s="34" t="s">
        <v>96</v>
      </c>
      <c r="C18" s="34"/>
      <c r="D18" s="34"/>
      <c r="E18" s="34"/>
      <c r="F18" s="34"/>
      <c r="G18" s="34"/>
      <c r="H18" s="20" t="s">
        <v>57</v>
      </c>
      <c r="I18" s="22">
        <v>201108467</v>
      </c>
    </row>
    <row r="19" spans="1:9" ht="3.95" customHeight="1" x14ac:dyDescent="0.2">
      <c r="A19" s="27"/>
      <c r="B19" s="15"/>
      <c r="C19" s="15"/>
      <c r="D19" s="15"/>
      <c r="E19" s="15"/>
      <c r="F19" s="15"/>
      <c r="G19" s="15" t="s">
        <v>0</v>
      </c>
      <c r="H19" s="14"/>
      <c r="I19" s="20" t="s">
        <v>0</v>
      </c>
    </row>
    <row r="20" spans="1:9" ht="15.95" customHeight="1" x14ac:dyDescent="0.2">
      <c r="A20" s="27"/>
      <c r="B20" s="15" t="s">
        <v>97</v>
      </c>
      <c r="C20" s="35" t="s">
        <v>144</v>
      </c>
      <c r="D20" s="35"/>
      <c r="E20" s="35"/>
      <c r="F20" s="35"/>
      <c r="G20" s="35"/>
      <c r="H20" s="20" t="s">
        <v>58</v>
      </c>
      <c r="I20" s="22">
        <v>1706403</v>
      </c>
    </row>
    <row r="21" spans="1:9" ht="3.95" customHeight="1" x14ac:dyDescent="0.2">
      <c r="A21" s="27"/>
      <c r="B21" s="15"/>
      <c r="C21" s="15"/>
      <c r="D21" s="15"/>
      <c r="E21" s="15"/>
      <c r="F21" s="15"/>
      <c r="G21" s="15" t="s">
        <v>0</v>
      </c>
      <c r="H21" s="14"/>
      <c r="I21" s="20"/>
    </row>
    <row r="22" spans="1:9" ht="15.95" customHeight="1" x14ac:dyDescent="0.2">
      <c r="A22" s="27"/>
      <c r="B22" s="15" t="s">
        <v>50</v>
      </c>
      <c r="C22" s="35" t="s">
        <v>145</v>
      </c>
      <c r="D22" s="35"/>
      <c r="E22" s="35"/>
      <c r="F22" s="35"/>
      <c r="G22" s="35"/>
      <c r="H22" s="20" t="s">
        <v>59</v>
      </c>
      <c r="I22" s="23" t="s">
        <v>146</v>
      </c>
    </row>
    <row r="23" spans="1:9" ht="3.95" customHeight="1" x14ac:dyDescent="0.2">
      <c r="A23" s="27"/>
      <c r="B23" s="15"/>
      <c r="C23" s="15"/>
      <c r="D23" s="15"/>
      <c r="E23" s="15"/>
      <c r="F23" s="15"/>
      <c r="G23" s="15" t="s">
        <v>0</v>
      </c>
      <c r="H23" s="14"/>
      <c r="I23" s="20" t="s">
        <v>0</v>
      </c>
    </row>
    <row r="24" spans="1:9" ht="15.95" customHeight="1" x14ac:dyDescent="0.2">
      <c r="A24" s="27"/>
      <c r="B24" s="38" t="s">
        <v>134</v>
      </c>
      <c r="C24" s="38"/>
      <c r="D24" s="38"/>
      <c r="E24" s="38"/>
      <c r="F24" s="38"/>
      <c r="G24" s="38"/>
      <c r="H24" s="14" t="s">
        <v>98</v>
      </c>
      <c r="I24" s="23"/>
    </row>
    <row r="25" spans="1:9" ht="3.95" customHeight="1" x14ac:dyDescent="0.2">
      <c r="A25" s="27"/>
      <c r="B25" s="15"/>
      <c r="C25" s="15"/>
      <c r="D25" s="15"/>
      <c r="E25" s="15"/>
      <c r="F25" s="15"/>
      <c r="G25" s="15"/>
      <c r="H25" s="14" t="s">
        <v>0</v>
      </c>
      <c r="I25" s="20" t="s">
        <v>0</v>
      </c>
    </row>
    <row r="26" spans="1:9" ht="15.95" customHeight="1" x14ac:dyDescent="0.2">
      <c r="A26" s="27"/>
      <c r="B26" s="25"/>
      <c r="C26" s="15"/>
      <c r="D26" s="15"/>
      <c r="E26" s="15"/>
      <c r="F26" s="15"/>
      <c r="G26" s="36" t="s">
        <v>99</v>
      </c>
      <c r="H26" s="37"/>
      <c r="I26" s="23" t="s">
        <v>146</v>
      </c>
    </row>
  </sheetData>
  <mergeCells count="16">
    <mergeCell ref="H1:I1"/>
    <mergeCell ref="B3:I3"/>
    <mergeCell ref="C14:G14"/>
    <mergeCell ref="C8:G8"/>
    <mergeCell ref="C10:G10"/>
    <mergeCell ref="B2:I2"/>
    <mergeCell ref="B4:I4"/>
    <mergeCell ref="B6:H6"/>
    <mergeCell ref="F5:H5"/>
    <mergeCell ref="B18:G18"/>
    <mergeCell ref="C12:G12"/>
    <mergeCell ref="G26:H26"/>
    <mergeCell ref="C22:G22"/>
    <mergeCell ref="B24:G24"/>
    <mergeCell ref="C20:G20"/>
    <mergeCell ref="C16:G16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workbookViewId="0">
      <selection activeCell="E8" sqref="E8"/>
    </sheetView>
  </sheetViews>
  <sheetFormatPr defaultRowHeight="12.75" x14ac:dyDescent="0.2"/>
  <cols>
    <col min="1" max="1" width="0.85546875" style="2" customWidth="1"/>
    <col min="2" max="2" width="52.42578125" style="2" bestFit="1" customWidth="1"/>
    <col min="3" max="3" width="5.7109375" style="2" customWidth="1"/>
    <col min="4" max="4" width="22" style="2" customWidth="1"/>
    <col min="5" max="7" width="20.7109375" style="2" customWidth="1"/>
    <col min="8" max="8" width="0.85546875" style="2" customWidth="1"/>
    <col min="9" max="9" width="10.7109375" style="2" bestFit="1" customWidth="1"/>
    <col min="10" max="16384" width="9.140625" style="2"/>
  </cols>
  <sheetData>
    <row r="1" spans="1:8" x14ac:dyDescent="0.2">
      <c r="A1" s="1" t="s">
        <v>125</v>
      </c>
      <c r="B1" s="28"/>
      <c r="C1" s="28"/>
      <c r="D1" s="28"/>
      <c r="E1" s="28"/>
      <c r="F1" s="28"/>
      <c r="G1" s="28"/>
    </row>
    <row r="2" spans="1:8" ht="20.100000000000001" customHeight="1" x14ac:dyDescent="0.2">
      <c r="B2" s="47" t="s">
        <v>75</v>
      </c>
      <c r="C2" s="47"/>
      <c r="D2" s="47"/>
      <c r="E2" s="48" t="s">
        <v>139</v>
      </c>
      <c r="F2" s="48"/>
      <c r="G2" s="48"/>
      <c r="H2" s="3"/>
    </row>
    <row r="3" spans="1:8" ht="20.100000000000001" customHeight="1" x14ac:dyDescent="0.2">
      <c r="B3" s="46" t="s">
        <v>72</v>
      </c>
      <c r="C3" s="44" t="s">
        <v>100</v>
      </c>
      <c r="D3" s="46" t="s">
        <v>73</v>
      </c>
      <c r="E3" s="46"/>
      <c r="F3" s="46" t="s">
        <v>74</v>
      </c>
      <c r="G3" s="46"/>
    </row>
    <row r="4" spans="1:8" ht="27.75" customHeight="1" x14ac:dyDescent="0.2">
      <c r="B4" s="46"/>
      <c r="C4" s="45"/>
      <c r="D4" s="29" t="s">
        <v>101</v>
      </c>
      <c r="E4" s="29" t="s">
        <v>102</v>
      </c>
      <c r="F4" s="29" t="s">
        <v>101</v>
      </c>
      <c r="G4" s="29" t="s">
        <v>102</v>
      </c>
    </row>
    <row r="5" spans="1:8" x14ac:dyDescent="0.2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</row>
    <row r="6" spans="1:8" ht="25.5" x14ac:dyDescent="0.2">
      <c r="B6" s="31" t="s">
        <v>103</v>
      </c>
      <c r="C6" s="10" t="s">
        <v>1</v>
      </c>
      <c r="D6" s="11">
        <v>19042217</v>
      </c>
      <c r="E6" s="9" t="s">
        <v>2</v>
      </c>
      <c r="F6" s="11">
        <v>22957408</v>
      </c>
      <c r="G6" s="9" t="s">
        <v>2</v>
      </c>
    </row>
    <row r="7" spans="1:8" ht="25.5" x14ac:dyDescent="0.2">
      <c r="B7" s="31" t="s">
        <v>104</v>
      </c>
      <c r="C7" s="10" t="s">
        <v>3</v>
      </c>
      <c r="D7" s="9" t="s">
        <v>2</v>
      </c>
      <c r="E7" s="11">
        <v>14574966</v>
      </c>
      <c r="F7" s="9" t="s">
        <v>2</v>
      </c>
      <c r="G7" s="11">
        <v>17895178</v>
      </c>
    </row>
    <row r="8" spans="1:8" ht="25.5" x14ac:dyDescent="0.2">
      <c r="B8" s="31" t="s">
        <v>105</v>
      </c>
      <c r="C8" s="10" t="s">
        <v>4</v>
      </c>
      <c r="D8" s="12">
        <v>4467251</v>
      </c>
      <c r="E8" s="12" t="s">
        <v>147</v>
      </c>
      <c r="F8" s="12">
        <f>+F6-G7</f>
        <v>5062230</v>
      </c>
      <c r="G8" s="12">
        <v>0</v>
      </c>
    </row>
    <row r="9" spans="1:8" ht="25.5" x14ac:dyDescent="0.2">
      <c r="B9" s="31" t="s">
        <v>106</v>
      </c>
      <c r="C9" s="10" t="s">
        <v>5</v>
      </c>
      <c r="D9" s="9" t="s">
        <v>2</v>
      </c>
      <c r="E9" s="12">
        <v>3849067</v>
      </c>
      <c r="F9" s="9" t="s">
        <v>2</v>
      </c>
      <c r="G9" s="12">
        <f>+G11+G12</f>
        <v>4591055</v>
      </c>
    </row>
    <row r="10" spans="1:8" x14ac:dyDescent="0.2">
      <c r="B10" s="31" t="s">
        <v>60</v>
      </c>
      <c r="C10" s="4" t="s">
        <v>6</v>
      </c>
      <c r="D10" s="8" t="s">
        <v>2</v>
      </c>
      <c r="E10" s="5"/>
      <c r="F10" s="8" t="s">
        <v>2</v>
      </c>
      <c r="G10" s="5"/>
    </row>
    <row r="11" spans="1:8" x14ac:dyDescent="0.2">
      <c r="B11" s="31" t="s">
        <v>61</v>
      </c>
      <c r="C11" s="4" t="s">
        <v>7</v>
      </c>
      <c r="D11" s="8" t="s">
        <v>2</v>
      </c>
      <c r="E11" s="5">
        <v>444369</v>
      </c>
      <c r="F11" s="8" t="s">
        <v>2</v>
      </c>
      <c r="G11" s="5">
        <v>611523</v>
      </c>
    </row>
    <row r="12" spans="1:8" x14ac:dyDescent="0.2">
      <c r="B12" s="31" t="s">
        <v>62</v>
      </c>
      <c r="C12" s="4" t="s">
        <v>8</v>
      </c>
      <c r="D12" s="8" t="s">
        <v>2</v>
      </c>
      <c r="E12" s="5">
        <v>3404698</v>
      </c>
      <c r="F12" s="8" t="s">
        <v>2</v>
      </c>
      <c r="G12" s="5">
        <v>3979532</v>
      </c>
    </row>
    <row r="13" spans="1:8" ht="25.5" x14ac:dyDescent="0.2">
      <c r="B13" s="31" t="s">
        <v>118</v>
      </c>
      <c r="C13" s="10" t="s">
        <v>9</v>
      </c>
      <c r="D13" s="9" t="s">
        <v>2</v>
      </c>
      <c r="E13" s="11"/>
      <c r="F13" s="9" t="s">
        <v>2</v>
      </c>
      <c r="G13" s="11"/>
    </row>
    <row r="14" spans="1:8" x14ac:dyDescent="0.2">
      <c r="B14" s="31" t="s">
        <v>63</v>
      </c>
      <c r="C14" s="4" t="s">
        <v>10</v>
      </c>
      <c r="D14" s="5">
        <v>275097</v>
      </c>
      <c r="E14" s="8"/>
      <c r="F14" s="5">
        <v>18970</v>
      </c>
      <c r="G14" s="8" t="s">
        <v>2</v>
      </c>
    </row>
    <row r="15" spans="1:8" ht="25.5" x14ac:dyDescent="0.2">
      <c r="B15" s="31" t="s">
        <v>107</v>
      </c>
      <c r="C15" s="10" t="s">
        <v>11</v>
      </c>
      <c r="D15" s="12">
        <v>893281</v>
      </c>
      <c r="E15" s="12" t="s">
        <v>147</v>
      </c>
      <c r="F15" s="12">
        <f>+F8+F14-G9</f>
        <v>490145</v>
      </c>
      <c r="G15" s="12">
        <v>0</v>
      </c>
    </row>
    <row r="16" spans="1:8" ht="25.5" x14ac:dyDescent="0.2">
      <c r="B16" s="31" t="s">
        <v>108</v>
      </c>
      <c r="C16" s="10" t="s">
        <v>12</v>
      </c>
      <c r="D16" s="12">
        <v>173835</v>
      </c>
      <c r="E16" s="9" t="s">
        <v>2</v>
      </c>
      <c r="F16" s="12">
        <f>+F21</f>
        <v>374595</v>
      </c>
      <c r="G16" s="9" t="s">
        <v>2</v>
      </c>
    </row>
    <row r="17" spans="2:9" x14ac:dyDescent="0.2">
      <c r="B17" s="31" t="s">
        <v>64</v>
      </c>
      <c r="C17" s="4" t="s">
        <v>13</v>
      </c>
      <c r="D17" s="5"/>
      <c r="E17" s="8" t="s">
        <v>2</v>
      </c>
      <c r="F17" s="5"/>
      <c r="G17" s="8" t="s">
        <v>2</v>
      </c>
    </row>
    <row r="18" spans="2:9" x14ac:dyDescent="0.2">
      <c r="B18" s="31" t="s">
        <v>65</v>
      </c>
      <c r="C18" s="6" t="s">
        <v>14</v>
      </c>
      <c r="D18" s="5"/>
      <c r="E18" s="8" t="s">
        <v>2</v>
      </c>
      <c r="F18" s="5"/>
      <c r="G18" s="8" t="s">
        <v>2</v>
      </c>
    </row>
    <row r="19" spans="2:9" x14ac:dyDescent="0.2">
      <c r="B19" s="31" t="s">
        <v>119</v>
      </c>
      <c r="C19" s="6" t="s">
        <v>15</v>
      </c>
      <c r="D19" s="5"/>
      <c r="E19" s="8" t="s">
        <v>2</v>
      </c>
      <c r="F19" s="5"/>
      <c r="G19" s="8" t="s">
        <v>2</v>
      </c>
    </row>
    <row r="20" spans="2:9" x14ac:dyDescent="0.2">
      <c r="B20" s="31" t="s">
        <v>66</v>
      </c>
      <c r="C20" s="6" t="s">
        <v>16</v>
      </c>
      <c r="D20" s="5"/>
      <c r="E20" s="8" t="s">
        <v>2</v>
      </c>
      <c r="F20" s="5"/>
      <c r="G20" s="8" t="s">
        <v>2</v>
      </c>
    </row>
    <row r="21" spans="2:9" x14ac:dyDescent="0.2">
      <c r="B21" s="31" t="s">
        <v>67</v>
      </c>
      <c r="C21" s="6" t="s">
        <v>17</v>
      </c>
      <c r="D21" s="5">
        <v>173835</v>
      </c>
      <c r="E21" s="8" t="s">
        <v>2</v>
      </c>
      <c r="F21" s="5">
        <f>92533+282062</f>
        <v>374595</v>
      </c>
      <c r="G21" s="8" t="s">
        <v>2</v>
      </c>
    </row>
    <row r="22" spans="2:9" ht="25.5" x14ac:dyDescent="0.2">
      <c r="B22" s="31" t="s">
        <v>109</v>
      </c>
      <c r="C22" s="10" t="s">
        <v>18</v>
      </c>
      <c r="D22" s="9" t="s">
        <v>2</v>
      </c>
      <c r="E22" s="12">
        <v>538791</v>
      </c>
      <c r="F22" s="9" t="s">
        <v>2</v>
      </c>
      <c r="G22" s="12">
        <f>+G23+G26</f>
        <v>214088</v>
      </c>
      <c r="I22" s="33"/>
    </row>
    <row r="23" spans="2:9" x14ac:dyDescent="0.2">
      <c r="B23" s="31" t="s">
        <v>68</v>
      </c>
      <c r="C23" s="4" t="s">
        <v>19</v>
      </c>
      <c r="D23" s="8"/>
      <c r="E23" s="5">
        <v>24650</v>
      </c>
      <c r="F23" s="8"/>
      <c r="G23" s="5">
        <v>60668</v>
      </c>
    </row>
    <row r="24" spans="2:9" x14ac:dyDescent="0.2">
      <c r="B24" s="31" t="s">
        <v>120</v>
      </c>
      <c r="C24" s="10" t="s">
        <v>20</v>
      </c>
      <c r="D24" s="9" t="s">
        <v>2</v>
      </c>
      <c r="E24" s="11"/>
      <c r="F24" s="9" t="s">
        <v>2</v>
      </c>
      <c r="G24" s="11"/>
    </row>
    <row r="25" spans="2:9" x14ac:dyDescent="0.2">
      <c r="B25" s="31" t="s">
        <v>69</v>
      </c>
      <c r="C25" s="4" t="s">
        <v>21</v>
      </c>
      <c r="D25" s="8" t="s">
        <v>2</v>
      </c>
      <c r="E25" s="5"/>
      <c r="F25" s="8" t="s">
        <v>2</v>
      </c>
      <c r="G25" s="5"/>
    </row>
    <row r="26" spans="2:9" x14ac:dyDescent="0.2">
      <c r="B26" s="31" t="s">
        <v>70</v>
      </c>
      <c r="C26" s="4" t="s">
        <v>22</v>
      </c>
      <c r="D26" s="8" t="s">
        <v>2</v>
      </c>
      <c r="E26" s="5">
        <v>514141</v>
      </c>
      <c r="F26" s="8" t="s">
        <v>2</v>
      </c>
      <c r="G26" s="5">
        <v>153420</v>
      </c>
    </row>
    <row r="27" spans="2:9" ht="25.5" x14ac:dyDescent="0.2">
      <c r="B27" s="31" t="s">
        <v>110</v>
      </c>
      <c r="C27" s="10" t="s">
        <v>23</v>
      </c>
      <c r="D27" s="12">
        <v>528325</v>
      </c>
      <c r="E27" s="12" t="s">
        <v>147</v>
      </c>
      <c r="F27" s="12">
        <f>+F15+F16-G22</f>
        <v>650652</v>
      </c>
      <c r="G27" s="12">
        <v>0</v>
      </c>
    </row>
    <row r="28" spans="2:9" x14ac:dyDescent="0.2">
      <c r="B28" s="31" t="s">
        <v>71</v>
      </c>
      <c r="C28" s="4" t="s">
        <v>24</v>
      </c>
      <c r="D28" s="5"/>
      <c r="E28" s="5"/>
      <c r="F28" s="5"/>
      <c r="G28" s="5"/>
    </row>
    <row r="29" spans="2:9" ht="25.5" x14ac:dyDescent="0.2">
      <c r="B29" s="31" t="s">
        <v>121</v>
      </c>
      <c r="C29" s="10" t="s">
        <v>25</v>
      </c>
      <c r="D29" s="12">
        <v>528325</v>
      </c>
      <c r="E29" s="12" t="s">
        <v>147</v>
      </c>
      <c r="F29" s="12">
        <f>+F27</f>
        <v>650652</v>
      </c>
      <c r="G29" s="12">
        <v>0</v>
      </c>
    </row>
    <row r="30" spans="2:9" x14ac:dyDescent="0.2">
      <c r="B30" s="31" t="s">
        <v>122</v>
      </c>
      <c r="C30" s="4" t="s">
        <v>26</v>
      </c>
      <c r="D30" s="8" t="s">
        <v>2</v>
      </c>
      <c r="E30" s="5">
        <v>79248.75</v>
      </c>
      <c r="F30" s="8" t="s">
        <v>2</v>
      </c>
      <c r="G30" s="5">
        <f>+F29*0.15</f>
        <v>97597.8</v>
      </c>
    </row>
    <row r="31" spans="2:9" x14ac:dyDescent="0.2">
      <c r="B31" s="31" t="s">
        <v>123</v>
      </c>
      <c r="C31" s="4" t="s">
        <v>27</v>
      </c>
      <c r="D31" s="8" t="s">
        <v>2</v>
      </c>
      <c r="E31" s="5"/>
      <c r="F31" s="8" t="s">
        <v>2</v>
      </c>
      <c r="G31" s="5"/>
    </row>
    <row r="32" spans="2:9" ht="25.5" x14ac:dyDescent="0.2">
      <c r="B32" s="32" t="s">
        <v>111</v>
      </c>
      <c r="C32" s="7" t="s">
        <v>28</v>
      </c>
      <c r="D32" s="13">
        <v>449076.25</v>
      </c>
      <c r="E32" s="13" t="s">
        <v>147</v>
      </c>
      <c r="F32" s="13">
        <f>+F29-G30</f>
        <v>553054.19999999995</v>
      </c>
      <c r="G32" s="13">
        <v>0</v>
      </c>
    </row>
    <row r="33" spans="3:3" x14ac:dyDescent="0.2">
      <c r="C33" s="6"/>
    </row>
  </sheetData>
  <mergeCells count="6">
    <mergeCell ref="C3:C4"/>
    <mergeCell ref="B3:B4"/>
    <mergeCell ref="D3:E3"/>
    <mergeCell ref="F3:G3"/>
    <mergeCell ref="B2:D2"/>
    <mergeCell ref="E2:G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tabSelected="1" zoomScaleNormal="100" workbookViewId="0">
      <selection activeCell="D8" sqref="D8"/>
    </sheetView>
  </sheetViews>
  <sheetFormatPr defaultRowHeight="12.75" x14ac:dyDescent="0.2"/>
  <cols>
    <col min="1" max="1" width="0.85546875" style="51" customWidth="1"/>
    <col min="2" max="2" width="55.28515625" style="51" customWidth="1"/>
    <col min="3" max="3" width="5.42578125" style="51" bestFit="1" customWidth="1"/>
    <col min="4" max="5" width="16" style="51" customWidth="1"/>
    <col min="6" max="6" width="0.85546875" style="51" customWidth="1"/>
    <col min="7" max="16384" width="9.140625" style="51"/>
  </cols>
  <sheetData>
    <row r="1" spans="1:5" ht="3.95" customHeight="1" x14ac:dyDescent="0.2">
      <c r="A1" s="49" t="s">
        <v>126</v>
      </c>
      <c r="B1" s="50"/>
      <c r="C1" s="50"/>
      <c r="D1" s="50"/>
      <c r="E1" s="50"/>
    </row>
    <row r="2" spans="1:5" ht="18.75" x14ac:dyDescent="0.2">
      <c r="A2" s="52"/>
      <c r="B2" s="56" t="s">
        <v>76</v>
      </c>
      <c r="C2" s="56"/>
      <c r="D2" s="56"/>
      <c r="E2" s="56"/>
    </row>
    <row r="3" spans="1:5" ht="21.75" customHeight="1" thickBot="1" x14ac:dyDescent="0.25">
      <c r="A3" s="52"/>
      <c r="B3" s="57"/>
      <c r="C3" s="58" t="s">
        <v>139</v>
      </c>
      <c r="D3" s="58"/>
      <c r="E3" s="58"/>
    </row>
    <row r="4" spans="1:5" ht="89.25" customHeight="1" thickBot="1" x14ac:dyDescent="0.25">
      <c r="A4" s="52"/>
      <c r="B4" s="59" t="s">
        <v>72</v>
      </c>
      <c r="C4" s="60" t="s">
        <v>100</v>
      </c>
      <c r="D4" s="60" t="s">
        <v>112</v>
      </c>
      <c r="E4" s="61" t="s">
        <v>113</v>
      </c>
    </row>
    <row r="5" spans="1:5" ht="21.75" customHeight="1" x14ac:dyDescent="0.2">
      <c r="A5" s="52"/>
      <c r="B5" s="63" t="s">
        <v>124</v>
      </c>
      <c r="C5" s="53" t="s">
        <v>29</v>
      </c>
      <c r="D5" s="69">
        <v>268763</v>
      </c>
      <c r="E5" s="69">
        <v>293617</v>
      </c>
    </row>
    <row r="6" spans="1:5" ht="29.25" customHeight="1" x14ac:dyDescent="0.2">
      <c r="A6" s="52"/>
      <c r="B6" s="64" t="s">
        <v>77</v>
      </c>
      <c r="C6" s="54" t="s">
        <v>30</v>
      </c>
      <c r="D6" s="70">
        <v>705449</v>
      </c>
      <c r="E6" s="70">
        <v>698290</v>
      </c>
    </row>
    <row r="7" spans="1:5" ht="25.5" x14ac:dyDescent="0.2">
      <c r="A7" s="52"/>
      <c r="B7" s="64" t="s">
        <v>114</v>
      </c>
      <c r="C7" s="54" t="s">
        <v>31</v>
      </c>
      <c r="D7" s="70"/>
      <c r="E7" s="70"/>
    </row>
    <row r="8" spans="1:5" ht="25.5" x14ac:dyDescent="0.2">
      <c r="A8" s="52"/>
      <c r="B8" s="64" t="s">
        <v>115</v>
      </c>
      <c r="C8" s="54" t="s">
        <v>32</v>
      </c>
      <c r="D8" s="70"/>
      <c r="E8" s="70"/>
    </row>
    <row r="9" spans="1:5" ht="15.75" x14ac:dyDescent="0.2">
      <c r="A9" s="52"/>
      <c r="B9" s="64" t="s">
        <v>78</v>
      </c>
      <c r="C9" s="54" t="s">
        <v>33</v>
      </c>
      <c r="D9" s="70">
        <v>1919920</v>
      </c>
      <c r="E9" s="70">
        <v>2405464</v>
      </c>
    </row>
    <row r="10" spans="1:5" ht="15.75" x14ac:dyDescent="0.2">
      <c r="A10" s="52"/>
      <c r="B10" s="64" t="s">
        <v>79</v>
      </c>
      <c r="C10" s="54" t="s">
        <v>34</v>
      </c>
      <c r="D10" s="70"/>
      <c r="E10" s="70"/>
    </row>
    <row r="11" spans="1:5" ht="15.75" x14ac:dyDescent="0.2">
      <c r="A11" s="52"/>
      <c r="B11" s="64" t="s">
        <v>80</v>
      </c>
      <c r="C11" s="54" t="s">
        <v>35</v>
      </c>
      <c r="D11" s="70"/>
      <c r="E11" s="70"/>
    </row>
    <row r="12" spans="1:5" ht="15.75" x14ac:dyDescent="0.2">
      <c r="A12" s="52"/>
      <c r="B12" s="64" t="s">
        <v>81</v>
      </c>
      <c r="C12" s="54" t="s">
        <v>36</v>
      </c>
      <c r="D12" s="70"/>
      <c r="E12" s="70"/>
    </row>
    <row r="13" spans="1:5" ht="15.75" x14ac:dyDescent="0.2">
      <c r="A13" s="52"/>
      <c r="B13" s="64" t="s">
        <v>82</v>
      </c>
      <c r="C13" s="54" t="s">
        <v>37</v>
      </c>
      <c r="D13" s="70">
        <v>146008</v>
      </c>
      <c r="E13" s="70">
        <v>140181</v>
      </c>
    </row>
    <row r="14" spans="1:5" ht="15.75" x14ac:dyDescent="0.2">
      <c r="A14" s="52"/>
      <c r="B14" s="64" t="s">
        <v>83</v>
      </c>
      <c r="C14" s="54" t="s">
        <v>38</v>
      </c>
      <c r="D14" s="70">
        <v>267646</v>
      </c>
      <c r="E14" s="70">
        <v>261528</v>
      </c>
    </row>
    <row r="15" spans="1:5" ht="15.75" x14ac:dyDescent="0.2">
      <c r="A15" s="52"/>
      <c r="B15" s="64" t="s">
        <v>84</v>
      </c>
      <c r="C15" s="54" t="s">
        <v>39</v>
      </c>
      <c r="D15" s="70"/>
      <c r="E15" s="70"/>
    </row>
    <row r="16" spans="1:5" ht="15.75" x14ac:dyDescent="0.2">
      <c r="A16" s="52"/>
      <c r="B16" s="64" t="s">
        <v>85</v>
      </c>
      <c r="C16" s="54" t="s">
        <v>40</v>
      </c>
      <c r="D16" s="70"/>
      <c r="E16" s="70"/>
    </row>
    <row r="17" spans="1:5" ht="15.75" x14ac:dyDescent="0.2">
      <c r="A17" s="52"/>
      <c r="B17" s="64" t="s">
        <v>86</v>
      </c>
      <c r="C17" s="54" t="s">
        <v>41</v>
      </c>
      <c r="D17" s="70"/>
      <c r="E17" s="70"/>
    </row>
    <row r="18" spans="1:5" ht="15.75" x14ac:dyDescent="0.2">
      <c r="A18" s="52"/>
      <c r="B18" s="64" t="s">
        <v>87</v>
      </c>
      <c r="C18" s="54" t="s">
        <v>42</v>
      </c>
      <c r="D18" s="70"/>
      <c r="E18" s="70"/>
    </row>
    <row r="19" spans="1:5" ht="15.75" x14ac:dyDescent="0.2">
      <c r="A19" s="52"/>
      <c r="B19" s="64" t="s">
        <v>135</v>
      </c>
      <c r="C19" s="54" t="s">
        <v>43</v>
      </c>
      <c r="D19" s="70"/>
      <c r="E19" s="70"/>
    </row>
    <row r="20" spans="1:5" ht="25.5" x14ac:dyDescent="0.2">
      <c r="A20" s="52"/>
      <c r="B20" s="64" t="s">
        <v>136</v>
      </c>
      <c r="C20" s="54" t="s">
        <v>44</v>
      </c>
      <c r="D20" s="70"/>
      <c r="E20" s="70"/>
    </row>
    <row r="21" spans="1:5" ht="56.25" customHeight="1" x14ac:dyDescent="0.2">
      <c r="A21" s="52"/>
      <c r="B21" s="64" t="s">
        <v>137</v>
      </c>
      <c r="C21" s="54" t="s">
        <v>45</v>
      </c>
      <c r="D21" s="70"/>
      <c r="E21" s="70"/>
    </row>
    <row r="22" spans="1:5" ht="38.25" x14ac:dyDescent="0.2">
      <c r="A22" s="52"/>
      <c r="B22" s="64" t="s">
        <v>138</v>
      </c>
      <c r="C22" s="54" t="s">
        <v>46</v>
      </c>
      <c r="D22" s="70">
        <v>301000.8</v>
      </c>
      <c r="E22" s="70">
        <v>536191</v>
      </c>
    </row>
    <row r="23" spans="1:5" ht="15.75" x14ac:dyDescent="0.2">
      <c r="A23" s="52"/>
      <c r="B23" s="64" t="s">
        <v>88</v>
      </c>
      <c r="C23" s="54" t="s">
        <v>130</v>
      </c>
      <c r="D23" s="70"/>
      <c r="E23" s="70"/>
    </row>
    <row r="24" spans="1:5" ht="15.75" x14ac:dyDescent="0.2">
      <c r="A24" s="52"/>
      <c r="B24" s="64" t="s">
        <v>89</v>
      </c>
      <c r="C24" s="54" t="s">
        <v>131</v>
      </c>
      <c r="D24" s="70"/>
      <c r="E24" s="70"/>
    </row>
    <row r="25" spans="1:5" ht="24" customHeight="1" x14ac:dyDescent="0.2">
      <c r="A25" s="52"/>
      <c r="B25" s="64" t="s">
        <v>116</v>
      </c>
      <c r="C25" s="54" t="s">
        <v>132</v>
      </c>
      <c r="D25" s="70"/>
      <c r="E25" s="70"/>
    </row>
    <row r="26" spans="1:5" ht="32.25" customHeight="1" thickBot="1" x14ac:dyDescent="0.25">
      <c r="A26" s="52"/>
      <c r="B26" s="65" t="s">
        <v>117</v>
      </c>
      <c r="C26" s="66" t="s">
        <v>47</v>
      </c>
      <c r="D26" s="67">
        <f>SUM(D5:D25)</f>
        <v>3608786.8</v>
      </c>
      <c r="E26" s="68">
        <f>SUM(E5:E25)</f>
        <v>4335271</v>
      </c>
    </row>
    <row r="27" spans="1:5" x14ac:dyDescent="0.2">
      <c r="A27" s="52"/>
      <c r="B27" s="62"/>
      <c r="C27" s="55" t="s">
        <v>133</v>
      </c>
      <c r="D27" s="52"/>
      <c r="E27" s="52"/>
    </row>
  </sheetData>
  <mergeCells count="3">
    <mergeCell ref="B2:E2"/>
    <mergeCell ref="B1:E1"/>
    <mergeCell ref="C3:E3"/>
  </mergeCells>
  <phoneticPr fontId="4" type="noConversion"/>
  <pageMargins left="0.74803149606299213" right="0.55118110236220474" top="0.98425196850393704" bottom="0.98425196850393704" header="0.51181102362204722" footer="0.51181102362204722"/>
  <pageSetup paperSize="9" scale="9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"/>
  <sheetViews>
    <sheetView topLeftCell="C19" workbookViewId="0">
      <selection activeCell="F29" sqref="F28:F29"/>
    </sheetView>
  </sheetViews>
  <sheetFormatPr defaultRowHeight="12.75" x14ac:dyDescent="0.2"/>
  <cols>
    <col min="1" max="1" width="0.85546875" style="2" customWidth="1"/>
    <col min="2" max="2" width="52.42578125" style="2" bestFit="1" customWidth="1"/>
    <col min="3" max="3" width="5.7109375" style="2" customWidth="1"/>
    <col min="4" max="4" width="22" style="2" customWidth="1"/>
    <col min="5" max="7" width="20.7109375" style="2" customWidth="1"/>
    <col min="8" max="8" width="0.85546875" style="2" customWidth="1"/>
    <col min="9" max="9" width="9.140625" style="2"/>
    <col min="10" max="10" width="11.28515625" style="2" bestFit="1" customWidth="1"/>
    <col min="11" max="16384" width="9.140625" style="2"/>
  </cols>
  <sheetData>
    <row r="1" spans="1:8" x14ac:dyDescent="0.2">
      <c r="A1" s="1" t="s">
        <v>125</v>
      </c>
      <c r="B1" s="28"/>
      <c r="C1" s="28"/>
      <c r="D1" s="28"/>
      <c r="E1" s="28"/>
      <c r="F1" s="28"/>
      <c r="G1" s="28"/>
    </row>
    <row r="2" spans="1:8" ht="20.100000000000001" customHeight="1" x14ac:dyDescent="0.2">
      <c r="B2" s="47" t="s">
        <v>75</v>
      </c>
      <c r="C2" s="47"/>
      <c r="D2" s="47"/>
      <c r="E2" s="48" t="s">
        <v>139</v>
      </c>
      <c r="F2" s="48"/>
      <c r="G2" s="48"/>
      <c r="H2" s="3"/>
    </row>
    <row r="3" spans="1:8" ht="20.100000000000001" customHeight="1" x14ac:dyDescent="0.2">
      <c r="B3" s="46" t="s">
        <v>72</v>
      </c>
      <c r="C3" s="44" t="s">
        <v>100</v>
      </c>
      <c r="D3" s="46" t="s">
        <v>73</v>
      </c>
      <c r="E3" s="46"/>
      <c r="F3" s="46" t="s">
        <v>74</v>
      </c>
      <c r="G3" s="46"/>
    </row>
    <row r="4" spans="1:8" ht="27.75" customHeight="1" x14ac:dyDescent="0.2">
      <c r="B4" s="46"/>
      <c r="C4" s="45"/>
      <c r="D4" s="29" t="s">
        <v>101</v>
      </c>
      <c r="E4" s="29" t="s">
        <v>102</v>
      </c>
      <c r="F4" s="29" t="s">
        <v>101</v>
      </c>
      <c r="G4" s="29" t="s">
        <v>102</v>
      </c>
    </row>
    <row r="5" spans="1:8" x14ac:dyDescent="0.2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</row>
    <row r="6" spans="1:8" ht="25.5" x14ac:dyDescent="0.2">
      <c r="B6" s="31" t="s">
        <v>103</v>
      </c>
      <c r="C6" s="10" t="s">
        <v>1</v>
      </c>
      <c r="D6" s="11"/>
      <c r="E6" s="9" t="s">
        <v>2</v>
      </c>
      <c r="F6" s="11">
        <v>22957408</v>
      </c>
      <c r="G6" s="9" t="s">
        <v>2</v>
      </c>
    </row>
    <row r="7" spans="1:8" ht="25.5" x14ac:dyDescent="0.2">
      <c r="B7" s="31" t="s">
        <v>104</v>
      </c>
      <c r="C7" s="10" t="s">
        <v>3</v>
      </c>
      <c r="D7" s="9" t="s">
        <v>2</v>
      </c>
      <c r="E7" s="11"/>
      <c r="F7" s="9" t="s">
        <v>2</v>
      </c>
      <c r="G7" s="11">
        <v>17895178</v>
      </c>
    </row>
    <row r="8" spans="1:8" ht="25.5" x14ac:dyDescent="0.2">
      <c r="B8" s="31" t="s">
        <v>105</v>
      </c>
      <c r="C8" s="10" t="s">
        <v>4</v>
      </c>
      <c r="D8" s="12">
        <v>0</v>
      </c>
      <c r="E8" s="12">
        <v>0</v>
      </c>
      <c r="F8" s="12">
        <f>+F6-G7</f>
        <v>5062230</v>
      </c>
      <c r="G8" s="12">
        <v>0</v>
      </c>
    </row>
    <row r="9" spans="1:8" ht="25.5" x14ac:dyDescent="0.2">
      <c r="B9" s="31" t="s">
        <v>106</v>
      </c>
      <c r="C9" s="10" t="s">
        <v>5</v>
      </c>
      <c r="D9" s="9" t="s">
        <v>2</v>
      </c>
      <c r="E9" s="12">
        <v>0</v>
      </c>
      <c r="F9" s="9" t="s">
        <v>2</v>
      </c>
      <c r="G9" s="12">
        <f>+G11+G12</f>
        <v>4591054</v>
      </c>
    </row>
    <row r="10" spans="1:8" x14ac:dyDescent="0.2">
      <c r="B10" s="31" t="s">
        <v>60</v>
      </c>
      <c r="C10" s="4" t="s">
        <v>6</v>
      </c>
      <c r="D10" s="8" t="s">
        <v>2</v>
      </c>
      <c r="E10" s="5"/>
      <c r="F10" s="8" t="s">
        <v>2</v>
      </c>
      <c r="G10" s="5"/>
    </row>
    <row r="11" spans="1:8" x14ac:dyDescent="0.2">
      <c r="B11" s="31" t="s">
        <v>61</v>
      </c>
      <c r="C11" s="4" t="s">
        <v>7</v>
      </c>
      <c r="D11" s="8" t="s">
        <v>2</v>
      </c>
      <c r="E11" s="5"/>
      <c r="F11" s="8" t="s">
        <v>2</v>
      </c>
      <c r="G11" s="5">
        <v>611523</v>
      </c>
    </row>
    <row r="12" spans="1:8" x14ac:dyDescent="0.2">
      <c r="B12" s="31" t="s">
        <v>62</v>
      </c>
      <c r="C12" s="4" t="s">
        <v>8</v>
      </c>
      <c r="D12" s="8" t="s">
        <v>2</v>
      </c>
      <c r="E12" s="5"/>
      <c r="F12" s="8" t="s">
        <v>2</v>
      </c>
      <c r="G12" s="5">
        <v>3979531</v>
      </c>
    </row>
    <row r="13" spans="1:8" ht="25.5" x14ac:dyDescent="0.2">
      <c r="B13" s="31" t="s">
        <v>118</v>
      </c>
      <c r="C13" s="10" t="s">
        <v>9</v>
      </c>
      <c r="D13" s="9" t="s">
        <v>2</v>
      </c>
      <c r="E13" s="11"/>
      <c r="F13" s="9" t="s">
        <v>2</v>
      </c>
      <c r="G13" s="11"/>
    </row>
    <row r="14" spans="1:8" x14ac:dyDescent="0.2">
      <c r="B14" s="31" t="s">
        <v>63</v>
      </c>
      <c r="C14" s="4" t="s">
        <v>10</v>
      </c>
      <c r="D14" s="5"/>
      <c r="E14" s="8" t="s">
        <v>2</v>
      </c>
      <c r="F14" s="5">
        <v>18970</v>
      </c>
      <c r="G14" s="8" t="s">
        <v>2</v>
      </c>
    </row>
    <row r="15" spans="1:8" ht="25.5" x14ac:dyDescent="0.2">
      <c r="B15" s="31" t="s">
        <v>107</v>
      </c>
      <c r="C15" s="10" t="s">
        <v>11</v>
      </c>
      <c r="D15" s="12">
        <v>0</v>
      </c>
      <c r="E15" s="12">
        <v>0</v>
      </c>
      <c r="F15" s="12">
        <f>+F8-G9+F14</f>
        <v>490146</v>
      </c>
      <c r="G15" s="12">
        <v>0</v>
      </c>
    </row>
    <row r="16" spans="1:8" ht="25.5" x14ac:dyDescent="0.2">
      <c r="B16" s="31" t="s">
        <v>108</v>
      </c>
      <c r="C16" s="10" t="s">
        <v>12</v>
      </c>
      <c r="D16" s="12">
        <v>0</v>
      </c>
      <c r="E16" s="9" t="s">
        <v>2</v>
      </c>
      <c r="F16" s="12">
        <f>+F21</f>
        <v>292062</v>
      </c>
      <c r="G16" s="9" t="s">
        <v>2</v>
      </c>
    </row>
    <row r="17" spans="2:10" x14ac:dyDescent="0.2">
      <c r="B17" s="31" t="s">
        <v>64</v>
      </c>
      <c r="C17" s="4" t="s">
        <v>13</v>
      </c>
      <c r="D17" s="5"/>
      <c r="E17" s="8" t="s">
        <v>2</v>
      </c>
      <c r="F17" s="5"/>
      <c r="G17" s="8" t="s">
        <v>2</v>
      </c>
    </row>
    <row r="18" spans="2:10" x14ac:dyDescent="0.2">
      <c r="B18" s="31" t="s">
        <v>65</v>
      </c>
      <c r="C18" s="6" t="s">
        <v>14</v>
      </c>
      <c r="D18" s="5"/>
      <c r="E18" s="8" t="s">
        <v>2</v>
      </c>
      <c r="F18" s="5"/>
      <c r="G18" s="8" t="s">
        <v>2</v>
      </c>
    </row>
    <row r="19" spans="2:10" x14ac:dyDescent="0.2">
      <c r="B19" s="31" t="s">
        <v>119</v>
      </c>
      <c r="C19" s="6" t="s">
        <v>15</v>
      </c>
      <c r="D19" s="5"/>
      <c r="E19" s="8" t="s">
        <v>2</v>
      </c>
      <c r="F19" s="5"/>
      <c r="G19" s="8" t="s">
        <v>2</v>
      </c>
    </row>
    <row r="20" spans="2:10" x14ac:dyDescent="0.2">
      <c r="B20" s="31" t="s">
        <v>66</v>
      </c>
      <c r="C20" s="6" t="s">
        <v>16</v>
      </c>
      <c r="D20" s="5"/>
      <c r="E20" s="8" t="s">
        <v>2</v>
      </c>
      <c r="F20" s="5"/>
      <c r="G20" s="8" t="s">
        <v>2</v>
      </c>
    </row>
    <row r="21" spans="2:10" x14ac:dyDescent="0.2">
      <c r="B21" s="31" t="s">
        <v>67</v>
      </c>
      <c r="C21" s="6" t="s">
        <v>17</v>
      </c>
      <c r="D21" s="5"/>
      <c r="E21" s="8" t="s">
        <v>2</v>
      </c>
      <c r="F21" s="5">
        <v>292062</v>
      </c>
      <c r="G21" s="8" t="s">
        <v>2</v>
      </c>
    </row>
    <row r="22" spans="2:10" ht="25.5" x14ac:dyDescent="0.2">
      <c r="B22" s="31" t="s">
        <v>109</v>
      </c>
      <c r="C22" s="10" t="s">
        <v>18</v>
      </c>
      <c r="D22" s="9" t="s">
        <v>2</v>
      </c>
      <c r="E22" s="12">
        <v>0</v>
      </c>
      <c r="F22" s="9" t="s">
        <v>2</v>
      </c>
      <c r="G22" s="12">
        <v>99183</v>
      </c>
    </row>
    <row r="23" spans="2:10" x14ac:dyDescent="0.2">
      <c r="B23" s="31" t="s">
        <v>68</v>
      </c>
      <c r="C23" s="4" t="s">
        <v>19</v>
      </c>
      <c r="D23" s="8"/>
      <c r="E23" s="5"/>
      <c r="F23" s="8"/>
      <c r="G23" s="5">
        <v>60668</v>
      </c>
    </row>
    <row r="24" spans="2:10" x14ac:dyDescent="0.2">
      <c r="B24" s="31" t="s">
        <v>120</v>
      </c>
      <c r="C24" s="10" t="s">
        <v>20</v>
      </c>
      <c r="D24" s="9" t="s">
        <v>2</v>
      </c>
      <c r="E24" s="11"/>
      <c r="F24" s="9" t="s">
        <v>2</v>
      </c>
      <c r="G24" s="11"/>
    </row>
    <row r="25" spans="2:10" x14ac:dyDescent="0.2">
      <c r="B25" s="31" t="s">
        <v>69</v>
      </c>
      <c r="C25" s="4" t="s">
        <v>21</v>
      </c>
      <c r="D25" s="8" t="s">
        <v>2</v>
      </c>
      <c r="E25" s="5"/>
      <c r="F25" s="8" t="s">
        <v>2</v>
      </c>
      <c r="G25" s="5"/>
    </row>
    <row r="26" spans="2:10" x14ac:dyDescent="0.2">
      <c r="B26" s="31" t="s">
        <v>70</v>
      </c>
      <c r="C26" s="4" t="s">
        <v>22</v>
      </c>
      <c r="D26" s="8" t="s">
        <v>2</v>
      </c>
      <c r="E26" s="5"/>
      <c r="F26" s="8" t="s">
        <v>2</v>
      </c>
      <c r="G26" s="5">
        <v>38515</v>
      </c>
    </row>
    <row r="27" spans="2:10" ht="25.5" x14ac:dyDescent="0.2">
      <c r="B27" s="31" t="s">
        <v>110</v>
      </c>
      <c r="C27" s="10" t="s">
        <v>23</v>
      </c>
      <c r="D27" s="12">
        <v>0</v>
      </c>
      <c r="E27" s="12">
        <v>0</v>
      </c>
      <c r="F27" s="12">
        <f>+F15+F16-G22</f>
        <v>683025</v>
      </c>
      <c r="G27" s="12">
        <v>0</v>
      </c>
    </row>
    <row r="28" spans="2:10" x14ac:dyDescent="0.2">
      <c r="B28" s="31" t="s">
        <v>71</v>
      </c>
      <c r="C28" s="4" t="s">
        <v>24</v>
      </c>
      <c r="D28" s="5"/>
      <c r="E28" s="5"/>
      <c r="F28" s="5"/>
      <c r="G28" s="5"/>
    </row>
    <row r="29" spans="2:10" ht="25.5" x14ac:dyDescent="0.2">
      <c r="B29" s="31" t="s">
        <v>121</v>
      </c>
      <c r="C29" s="10" t="s">
        <v>25</v>
      </c>
      <c r="D29" s="12">
        <v>0</v>
      </c>
      <c r="E29" s="12">
        <v>0</v>
      </c>
      <c r="F29" s="12">
        <f>+F27</f>
        <v>683025</v>
      </c>
      <c r="G29" s="12">
        <v>0</v>
      </c>
      <c r="I29" s="2">
        <f>+list02!F27</f>
        <v>650652</v>
      </c>
      <c r="J29" s="33">
        <f>+I29-F29</f>
        <v>-32373</v>
      </c>
    </row>
    <row r="30" spans="2:10" x14ac:dyDescent="0.2">
      <c r="B30" s="31" t="s">
        <v>122</v>
      </c>
      <c r="C30" s="4" t="s">
        <v>26</v>
      </c>
      <c r="D30" s="8" t="s">
        <v>2</v>
      </c>
      <c r="E30" s="5"/>
      <c r="F30" s="8" t="s">
        <v>2</v>
      </c>
      <c r="G30" s="5">
        <f>+F29*0.15</f>
        <v>102453.75</v>
      </c>
    </row>
    <row r="31" spans="2:10" x14ac:dyDescent="0.2">
      <c r="B31" s="31" t="s">
        <v>123</v>
      </c>
      <c r="C31" s="4" t="s">
        <v>27</v>
      </c>
      <c r="D31" s="8" t="s">
        <v>2</v>
      </c>
      <c r="E31" s="5"/>
      <c r="F31" s="8" t="s">
        <v>2</v>
      </c>
      <c r="G31" s="5"/>
    </row>
    <row r="32" spans="2:10" ht="25.5" x14ac:dyDescent="0.2">
      <c r="B32" s="32" t="s">
        <v>111</v>
      </c>
      <c r="C32" s="7" t="s">
        <v>28</v>
      </c>
      <c r="D32" s="13">
        <v>0</v>
      </c>
      <c r="E32" s="13">
        <v>0</v>
      </c>
      <c r="F32" s="13">
        <f>+F29</f>
        <v>683025</v>
      </c>
      <c r="G32" s="13">
        <v>0</v>
      </c>
    </row>
    <row r="33" spans="3:3" x14ac:dyDescent="0.2">
      <c r="C33" s="6"/>
    </row>
  </sheetData>
  <mergeCells count="6">
    <mergeCell ref="B2:D2"/>
    <mergeCell ref="E2:G2"/>
    <mergeCell ref="B3:B4"/>
    <mergeCell ref="C3:C4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Лист1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hp</cp:lastModifiedBy>
  <cp:lastPrinted>2023-04-17T03:57:08Z</cp:lastPrinted>
  <dcterms:created xsi:type="dcterms:W3CDTF">2008-03-14T09:45:27Z</dcterms:created>
  <dcterms:modified xsi:type="dcterms:W3CDTF">2023-04-17T03:59:58Z</dcterms:modified>
</cp:coreProperties>
</file>